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GSUD\Gesundheit\Prämienverbilligung\2024\Formulare\"/>
    </mc:Choice>
  </mc:AlternateContent>
  <xr:revisionPtr revIDLastSave="0" documentId="13_ncr:1_{C3238053-E751-4323-8E85-ABA619663541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Berechnungsformular" sheetId="3" r:id="rId1"/>
  </sheets>
  <definedNames>
    <definedName name="_xlnm.Print_Area" localSheetId="0">Berechnungsformular!$A$1:$U$55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7" i="3" l="1"/>
  <c r="M20" i="3"/>
  <c r="R21" i="3" s="1"/>
  <c r="AA27" i="3" s="1"/>
  <c r="R27" i="3" s="1"/>
  <c r="R30" i="3" s="1"/>
  <c r="M44" i="3" s="1"/>
  <c r="R29" i="3"/>
  <c r="M38" i="3"/>
  <c r="M39" i="3"/>
  <c r="N41" i="3" l="1"/>
  <c r="M41" i="3"/>
  <c r="R41" i="3"/>
  <c r="S41" i="3"/>
  <c r="N40" i="3"/>
  <c r="M40" i="3"/>
  <c r="O45" i="3"/>
  <c r="R40" i="3"/>
  <c r="S40" i="3"/>
  <c r="O42" i="3" l="1"/>
  <c r="R46" i="3" s="1"/>
  <c r="R48" i="3" s="1"/>
</calcChain>
</file>

<file path=xl/sharedStrings.xml><?xml version="1.0" encoding="utf-8"?>
<sst xmlns="http://schemas.openxmlformats.org/spreadsheetml/2006/main" count="95" uniqueCount="49">
  <si>
    <t>Erwachsene</t>
  </si>
  <si>
    <t>Fr.</t>
  </si>
  <si>
    <t>Prämienverbilligung</t>
  </si>
  <si>
    <t>Richtprämie</t>
  </si>
  <si>
    <t>junge Erw. nicht in Ausbildung</t>
  </si>
  <si>
    <t>junge Erw. in Ausbildung</t>
  </si>
  <si>
    <t>Prämienverbilligungs-Einkommen (PV-Einkommen)</t>
  </si>
  <si>
    <t>des PV-Einkommens</t>
  </si>
  <si>
    <t>anrechenbare Prämie</t>
  </si>
  <si>
    <t>Berechnung des Anspruchs</t>
  </si>
  <si>
    <t>Anspruch an Prämienverbilligung (unverbindlich)</t>
  </si>
  <si>
    <t>Obergrenze Mittleres PV-Einkommen</t>
  </si>
  <si>
    <t>Familienzusammensetzung</t>
  </si>
  <si>
    <t xml:space="preserve">· </t>
  </si>
  <si>
    <t>Mietwert der eigenen Wohnung</t>
  </si>
  <si>
    <t>Miet- und  Pachtzinseinnahmen</t>
  </si>
  <si>
    <t>Zwischentotal</t>
  </si>
  <si>
    <t>Schuldzinsen</t>
  </si>
  <si>
    <t>Berufskosten</t>
  </si>
  <si>
    <t>Behinderungsbedingte Kosten</t>
  </si>
  <si>
    <t>Krankheits- und Unfallkosten</t>
  </si>
  <si>
    <t xml:space="preserve"> </t>
  </si>
  <si>
    <t>Massgebende Nettoeinkünfte</t>
  </si>
  <si>
    <t>steuerbares Vermögen</t>
  </si>
  <si>
    <t>Vermögensanteil</t>
  </si>
  <si>
    <t>Prämienverbilligungs-Einkommen</t>
  </si>
  <si>
    <t>abzüglich Selbstbehalt</t>
  </si>
  <si>
    <t>Berechnungsbasis</t>
  </si>
  <si>
    <t>Ertrag aus Wohnrecht/Nutzniessung</t>
  </si>
  <si>
    <t>(Liegenschaftsertrag wird aufgerechnet)</t>
  </si>
  <si>
    <t>Liegenschaftsertrag/-verlust</t>
  </si>
  <si>
    <t>+</t>
  </si>
  <si>
    <t>-</t>
  </si>
  <si>
    <t>254-256</t>
  </si>
  <si>
    <t>Unterhaltsbeiträge</t>
  </si>
  <si>
    <t>Liegenschaftsunterhalt</t>
  </si>
  <si>
    <t>Code</t>
  </si>
  <si>
    <r>
      <t xml:space="preserve">Einkünfte   </t>
    </r>
    <r>
      <rPr>
        <sz val="9"/>
        <rFont val="Arial"/>
        <family val="2"/>
      </rPr>
      <t>(ohne Einkünfte aus Liegenschaften)</t>
    </r>
  </si>
  <si>
    <t>zuzügl. Rentenabzüge aus Vorsorge</t>
  </si>
  <si>
    <t>183+184</t>
  </si>
  <si>
    <t>288+289</t>
  </si>
  <si>
    <t>berufsorientierte Aus- und Weiterbildungskosten</t>
  </si>
  <si>
    <t>Kinder/Jugendliche</t>
  </si>
  <si>
    <t>201-234</t>
  </si>
  <si>
    <t>100-170</t>
  </si>
  <si>
    <r>
      <t xml:space="preserve">Bis zu einem PV-Einkommen von Fr. 90'000.-- werden die Prämien von Kindern und Jungendlichen um mindestens </t>
    </r>
    <r>
      <rPr>
        <b/>
        <sz val="10"/>
        <rFont val="Arial"/>
        <family val="2"/>
      </rPr>
      <t>80%</t>
    </r>
    <r>
      <rPr>
        <sz val="10"/>
        <rFont val="Arial"/>
        <family val="2"/>
      </rPr>
      <t xml:space="preserve"> und diejenigen von jungen Erwachsenen in Ausbildung um mindestens </t>
    </r>
    <r>
      <rPr>
        <b/>
        <sz val="10"/>
        <rFont val="Arial"/>
        <family val="2"/>
      </rPr>
      <t xml:space="preserve">50% </t>
    </r>
    <r>
      <rPr>
        <sz val="10"/>
        <rFont val="Arial"/>
        <family val="2"/>
      </rPr>
      <t>verbilligt.</t>
    </r>
  </si>
  <si>
    <r>
      <t xml:space="preserve">Einkommensberechnung:  </t>
    </r>
    <r>
      <rPr>
        <b/>
        <sz val="10"/>
        <rFont val="Arial"/>
        <family val="2"/>
      </rPr>
      <t xml:space="preserve"> </t>
    </r>
    <r>
      <rPr>
        <sz val="10"/>
        <color indexed="10"/>
        <rFont val="Arial"/>
        <family val="2"/>
      </rPr>
      <t>(Codes gemäss Steuerveranlagung)</t>
    </r>
  </si>
  <si>
    <t>letzte rechtskräftige Steuerveranlagung</t>
  </si>
  <si>
    <t>Berechnung Prämienverbilligung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</si>
</sst>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 * #,##0.00_ ;_ * \-#,##0.00_ ;_ * &quot;-&quot;??_ ;_ @_ "/>
    <numFmt numFmtId="164" formatCode="_ &quot;SFr.&quot;\ * #,##0.00_ ;_ &quot;SFr.&quot;\ * \-#,##0.00_ ;_ &quot;SFr.&quot;\ * &quot;-&quot;??_ ;_ @_ "/>
    <numFmt numFmtId="165" formatCode="0.0%"/>
    <numFmt numFmtId="166" formatCode="#,##0_ ;\-#,##0\ "/>
    <numFmt numFmtId="167" formatCode="_ * #,##0_ ;_ * \-#,##0_ ;_ * &quot;-&quot;??_ ;_ @_ "/>
  </numFmts>
  <fonts count="19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u/>
      <sz val="10"/>
      <name val="Arial"/>
      <family val="2"/>
    </font>
    <font>
      <b/>
      <sz val="11"/>
      <name val="Arial"/>
      <family val="2"/>
    </font>
    <font>
      <sz val="10"/>
      <name val="Symbol"/>
      <family val="1"/>
      <charset val="2"/>
    </font>
    <font>
      <sz val="1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sz val="11"/>
      <color rgb="FFFF0000"/>
      <name val="Arial"/>
      <family val="2"/>
    </font>
    <font>
      <b/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10"/>
      </left>
      <right/>
      <top/>
      <bottom/>
      <diagonal/>
    </border>
    <border>
      <left/>
      <right/>
      <top style="medium">
        <color indexed="10"/>
      </top>
      <bottom style="medium">
        <color indexed="10"/>
      </bottom>
      <diagonal/>
    </border>
    <border>
      <left style="medium">
        <color indexed="10"/>
      </left>
      <right/>
      <top style="medium">
        <color indexed="10"/>
      </top>
      <bottom style="medium">
        <color indexed="10"/>
      </bottom>
      <diagonal/>
    </border>
    <border>
      <left/>
      <right/>
      <top/>
      <bottom style="thin">
        <color indexed="9"/>
      </bottom>
      <diagonal/>
    </border>
    <border>
      <left/>
      <right/>
      <top/>
      <bottom style="medium">
        <color indexed="9"/>
      </bottom>
      <diagonal/>
    </border>
    <border>
      <left/>
      <right/>
      <top style="medium">
        <color indexed="9"/>
      </top>
      <bottom style="medium">
        <color indexed="9"/>
      </bottom>
      <diagonal/>
    </border>
    <border>
      <left/>
      <right/>
      <top/>
      <bottom style="medium">
        <color indexed="10"/>
      </bottom>
      <diagonal/>
    </border>
    <border>
      <left/>
      <right style="medium">
        <color indexed="10"/>
      </right>
      <top style="medium">
        <color indexed="10"/>
      </top>
      <bottom style="medium">
        <color indexed="10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5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Border="1"/>
    <xf numFmtId="4" fontId="0" fillId="0" borderId="0" xfId="0" applyNumberFormat="1" applyBorder="1"/>
    <xf numFmtId="3" fontId="0" fillId="0" borderId="1" xfId="0" applyNumberFormat="1" applyBorder="1"/>
    <xf numFmtId="3" fontId="0" fillId="0" borderId="0" xfId="0" applyNumberFormat="1" applyBorder="1"/>
    <xf numFmtId="0" fontId="0" fillId="0" borderId="1" xfId="0" applyBorder="1" applyAlignment="1"/>
    <xf numFmtId="0" fontId="3" fillId="0" borderId="2" xfId="0" applyNumberFormat="1" applyFont="1" applyBorder="1" applyAlignment="1"/>
    <xf numFmtId="4" fontId="0" fillId="0" borderId="0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1" xfId="0" applyBorder="1" applyAlignment="1">
      <alignment horizontal="left" vertical="center"/>
    </xf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4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4" fontId="0" fillId="0" borderId="0" xfId="0" applyNumberFormat="1" applyBorder="1" applyAlignment="1">
      <alignment vertical="center"/>
    </xf>
    <xf numFmtId="9" fontId="5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Border="1" applyAlignment="1"/>
    <xf numFmtId="0" fontId="0" fillId="0" borderId="0" xfId="0" applyBorder="1" applyAlignment="1">
      <alignment horizontal="left"/>
    </xf>
    <xf numFmtId="9" fontId="0" fillId="0" borderId="0" xfId="0" applyNumberFormat="1" applyFill="1" applyBorder="1" applyAlignment="1">
      <alignment horizontal="left"/>
    </xf>
    <xf numFmtId="0" fontId="3" fillId="0" borderId="0" xfId="0" applyFont="1" applyBorder="1"/>
    <xf numFmtId="0" fontId="9" fillId="0" borderId="0" xfId="0" applyFont="1" applyAlignment="1">
      <alignment vertical="top"/>
    </xf>
    <xf numFmtId="0" fontId="10" fillId="0" borderId="0" xfId="0" applyFont="1"/>
    <xf numFmtId="0" fontId="10" fillId="0" borderId="0" xfId="0" applyFont="1" applyAlignment="1">
      <alignment horizont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166" fontId="10" fillId="0" borderId="0" xfId="0" applyNumberFormat="1" applyFont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167" fontId="0" fillId="0" borderId="0" xfId="1" applyNumberFormat="1" applyFont="1" applyAlignment="1">
      <alignment vertical="center"/>
    </xf>
    <xf numFmtId="167" fontId="10" fillId="0" borderId="0" xfId="1" applyNumberFormat="1" applyFont="1"/>
    <xf numFmtId="167" fontId="10" fillId="0" borderId="0" xfId="1" applyNumberFormat="1" applyFont="1" applyAlignment="1">
      <alignment vertical="center"/>
    </xf>
    <xf numFmtId="167" fontId="10" fillId="0" borderId="0" xfId="1" applyNumberFormat="1" applyFont="1" applyBorder="1" applyAlignment="1">
      <alignment vertical="center"/>
    </xf>
    <xf numFmtId="167" fontId="0" fillId="0" borderId="0" xfId="1" applyNumberFormat="1" applyFont="1" applyAlignment="1">
      <alignment horizontal="right"/>
    </xf>
    <xf numFmtId="167" fontId="7" fillId="0" borderId="0" xfId="1" applyNumberFormat="1" applyFont="1" applyBorder="1" applyAlignment="1">
      <alignment horizontal="center" wrapText="1"/>
    </xf>
    <xf numFmtId="167" fontId="0" fillId="0" borderId="0" xfId="1" applyNumberFormat="1" applyFont="1" applyBorder="1" applyAlignment="1">
      <alignment vertical="center"/>
    </xf>
    <xf numFmtId="167" fontId="0" fillId="0" borderId="0" xfId="1" applyNumberFormat="1" applyFont="1" applyBorder="1"/>
    <xf numFmtId="167" fontId="0" fillId="0" borderId="0" xfId="1" applyNumberFormat="1" applyFont="1"/>
    <xf numFmtId="167" fontId="3" fillId="0" borderId="2" xfId="1" applyNumberFormat="1" applyFont="1" applyBorder="1"/>
    <xf numFmtId="0" fontId="11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NumberFormat="1" applyFont="1" applyBorder="1" applyAlignment="1"/>
    <xf numFmtId="166" fontId="10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horizontal="left" vertical="center"/>
    </xf>
    <xf numFmtId="0" fontId="10" fillId="2" borderId="0" xfId="0" applyFont="1" applyFill="1" applyBorder="1" applyAlignment="1">
      <alignment vertical="center"/>
    </xf>
    <xf numFmtId="0" fontId="10" fillId="2" borderId="1" xfId="0" applyFont="1" applyFill="1" applyBorder="1" applyAlignment="1">
      <alignment horizontal="center" vertical="center"/>
    </xf>
    <xf numFmtId="0" fontId="0" fillId="0" borderId="0" xfId="0" applyFill="1" applyBorder="1"/>
    <xf numFmtId="0" fontId="10" fillId="0" borderId="0" xfId="0" applyFont="1" applyAlignment="1">
      <alignment horizontal="right" vertical="center"/>
    </xf>
    <xf numFmtId="0" fontId="10" fillId="0" borderId="1" xfId="0" applyFont="1" applyBorder="1"/>
    <xf numFmtId="0" fontId="10" fillId="0" borderId="1" xfId="0" applyFont="1" applyBorder="1" applyAlignment="1">
      <alignment horizontal="center"/>
    </xf>
    <xf numFmtId="167" fontId="10" fillId="0" borderId="1" xfId="1" applyNumberFormat="1" applyFont="1" applyBorder="1"/>
    <xf numFmtId="0" fontId="10" fillId="0" borderId="0" xfId="0" applyFont="1" applyBorder="1"/>
    <xf numFmtId="0" fontId="10" fillId="0" borderId="0" xfId="0" applyFont="1" applyBorder="1" applyAlignment="1">
      <alignment horizontal="center"/>
    </xf>
    <xf numFmtId="167" fontId="10" fillId="0" borderId="0" xfId="1" applyNumberFormat="1" applyFont="1" applyBorder="1"/>
    <xf numFmtId="0" fontId="0" fillId="0" borderId="3" xfId="0" applyBorder="1"/>
    <xf numFmtId="0" fontId="0" fillId="0" borderId="4" xfId="0" applyBorder="1"/>
    <xf numFmtId="0" fontId="0" fillId="0" borderId="4" xfId="0" applyBorder="1" applyAlignment="1">
      <alignment horizontal="center"/>
    </xf>
    <xf numFmtId="167" fontId="0" fillId="0" borderId="4" xfId="1" applyNumberFormat="1" applyFont="1" applyBorder="1" applyAlignment="1">
      <alignment horizontal="right"/>
    </xf>
    <xf numFmtId="167" fontId="0" fillId="0" borderId="4" xfId="1" applyNumberFormat="1" applyFont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/>
    <xf numFmtId="0" fontId="0" fillId="0" borderId="9" xfId="0" applyBorder="1"/>
    <xf numFmtId="0" fontId="0" fillId="0" borderId="9" xfId="0" applyBorder="1" applyAlignment="1">
      <alignment horizontal="center"/>
    </xf>
    <xf numFmtId="167" fontId="0" fillId="0" borderId="9" xfId="1" applyNumberFormat="1" applyFont="1" applyBorder="1"/>
    <xf numFmtId="0" fontId="0" fillId="0" borderId="10" xfId="0" applyBorder="1"/>
    <xf numFmtId="0" fontId="10" fillId="2" borderId="0" xfId="0" applyFont="1" applyFill="1" applyBorder="1" applyAlignment="1">
      <alignment horizontal="center" vertical="center"/>
    </xf>
    <xf numFmtId="0" fontId="11" fillId="0" borderId="11" xfId="0" applyFont="1" applyBorder="1" applyAlignment="1">
      <alignment vertical="center"/>
    </xf>
    <xf numFmtId="0" fontId="8" fillId="0" borderId="0" xfId="0" applyFont="1" applyFill="1"/>
    <xf numFmtId="0" fontId="10" fillId="0" borderId="0" xfId="0" applyFont="1" applyFill="1"/>
    <xf numFmtId="0" fontId="10" fillId="0" borderId="0" xfId="0" applyFont="1" applyFill="1" applyAlignment="1">
      <alignment horizontal="center"/>
    </xf>
    <xf numFmtId="165" fontId="0" fillId="0" borderId="0" xfId="0" applyNumberFormat="1" applyFill="1" applyBorder="1" applyAlignment="1">
      <alignment horizontal="left"/>
    </xf>
    <xf numFmtId="0" fontId="1" fillId="0" borderId="0" xfId="0" applyFont="1" applyAlignment="1">
      <alignment horizontal="left" vertical="center"/>
    </xf>
    <xf numFmtId="166" fontId="10" fillId="0" borderId="0" xfId="0" applyNumberFormat="1" applyFont="1" applyAlignment="1">
      <alignment horizontal="left" vertical="center"/>
    </xf>
    <xf numFmtId="167" fontId="10" fillId="0" borderId="0" xfId="1" applyNumberFormat="1" applyFont="1" applyAlignment="1">
      <alignment horizontal="left"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8" fillId="0" borderId="0" xfId="0" applyFont="1" applyFill="1" applyBorder="1" applyAlignment="1">
      <alignment horizontal="center"/>
    </xf>
    <xf numFmtId="4" fontId="0" fillId="0" borderId="12" xfId="0" applyNumberFormat="1" applyBorder="1"/>
    <xf numFmtId="0" fontId="8" fillId="0" borderId="13" xfId="0" applyFont="1" applyFill="1" applyBorder="1" applyAlignment="1">
      <alignment vertical="center"/>
    </xf>
    <xf numFmtId="0" fontId="10" fillId="0" borderId="14" xfId="0" applyFont="1" applyBorder="1" applyAlignment="1">
      <alignment vertical="center"/>
    </xf>
    <xf numFmtId="49" fontId="10" fillId="0" borderId="0" xfId="0" applyNumberFormat="1" applyFont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0" fontId="10" fillId="2" borderId="15" xfId="0" applyFont="1" applyFill="1" applyBorder="1" applyAlignment="1">
      <alignment vertical="center"/>
    </xf>
    <xf numFmtId="0" fontId="10" fillId="2" borderId="16" xfId="0" applyFont="1" applyFill="1" applyBorder="1" applyAlignment="1">
      <alignment vertical="center"/>
    </xf>
    <xf numFmtId="0" fontId="10" fillId="2" borderId="16" xfId="0" applyFont="1" applyFill="1" applyBorder="1" applyAlignment="1">
      <alignment horizontal="center" vertical="center"/>
    </xf>
    <xf numFmtId="0" fontId="10" fillId="2" borderId="17" xfId="0" applyFont="1" applyFill="1" applyBorder="1" applyAlignment="1">
      <alignment horizontal="center" vertical="center"/>
    </xf>
    <xf numFmtId="0" fontId="10" fillId="2" borderId="17" xfId="0" applyFont="1" applyFill="1" applyBorder="1" applyAlignment="1">
      <alignment vertical="center"/>
    </xf>
    <xf numFmtId="3" fontId="10" fillId="2" borderId="16" xfId="1" applyNumberFormat="1" applyFont="1" applyFill="1" applyBorder="1" applyAlignment="1" applyProtection="1">
      <alignment vertical="center"/>
      <protection locked="0" hidden="1"/>
    </xf>
    <xf numFmtId="3" fontId="10" fillId="2" borderId="17" xfId="1" applyNumberFormat="1" applyFont="1" applyFill="1" applyBorder="1" applyAlignment="1" applyProtection="1">
      <alignment vertical="center"/>
      <protection locked="0" hidden="1"/>
    </xf>
    <xf numFmtId="3" fontId="10" fillId="2" borderId="1" xfId="1" applyNumberFormat="1" applyFont="1" applyFill="1" applyBorder="1" applyAlignment="1" applyProtection="1">
      <alignment vertical="center"/>
      <protection locked="0" hidden="1"/>
    </xf>
    <xf numFmtId="3" fontId="10" fillId="0" borderId="0" xfId="1" applyNumberFormat="1" applyFont="1" applyAlignment="1">
      <alignment vertical="center"/>
    </xf>
    <xf numFmtId="3" fontId="10" fillId="0" borderId="0" xfId="1" applyNumberFormat="1" applyFont="1" applyBorder="1" applyAlignment="1">
      <alignment vertical="center"/>
    </xf>
    <xf numFmtId="3" fontId="10" fillId="2" borderId="0" xfId="1" applyNumberFormat="1" applyFont="1" applyFill="1" applyBorder="1" applyAlignment="1" applyProtection="1">
      <alignment vertical="center"/>
      <protection locked="0" hidden="1"/>
    </xf>
    <xf numFmtId="3" fontId="10" fillId="2" borderId="15" xfId="1" applyNumberFormat="1" applyFont="1" applyFill="1" applyBorder="1" applyAlignment="1" applyProtection="1">
      <alignment vertical="center"/>
      <protection locked="0" hidden="1"/>
    </xf>
    <xf numFmtId="3" fontId="11" fillId="0" borderId="11" xfId="1" applyNumberFormat="1" applyFont="1" applyBorder="1" applyAlignment="1">
      <alignment vertical="center"/>
    </xf>
    <xf numFmtId="3" fontId="10" fillId="0" borderId="18" xfId="1" applyNumberFormat="1" applyFont="1" applyBorder="1" applyAlignment="1">
      <alignment vertical="center"/>
    </xf>
    <xf numFmtId="3" fontId="8" fillId="0" borderId="13" xfId="1" applyNumberFormat="1" applyFont="1" applyFill="1" applyBorder="1" applyAlignment="1">
      <alignment vertical="center"/>
    </xf>
    <xf numFmtId="3" fontId="0" fillId="0" borderId="0" xfId="1" applyNumberFormat="1" applyFont="1" applyBorder="1" applyAlignment="1">
      <alignment horizontal="right" vertical="center"/>
    </xf>
    <xf numFmtId="3" fontId="0" fillId="0" borderId="0" xfId="1" applyNumberFormat="1" applyFont="1" applyBorder="1" applyAlignment="1">
      <alignment vertical="center"/>
    </xf>
    <xf numFmtId="3" fontId="0" fillId="0" borderId="1" xfId="1" applyNumberFormat="1" applyFont="1" applyBorder="1" applyAlignment="1">
      <alignment vertical="center"/>
    </xf>
    <xf numFmtId="3" fontId="0" fillId="0" borderId="0" xfId="1" applyNumberFormat="1" applyFont="1" applyBorder="1"/>
    <xf numFmtId="3" fontId="0" fillId="0" borderId="18" xfId="1" applyNumberFormat="1" applyFont="1" applyBorder="1"/>
    <xf numFmtId="1" fontId="0" fillId="2" borderId="16" xfId="0" applyNumberFormat="1" applyFill="1" applyBorder="1" applyAlignment="1" applyProtection="1">
      <alignment horizontal="center" vertical="center"/>
      <protection locked="0" hidden="1"/>
    </xf>
    <xf numFmtId="1" fontId="0" fillId="2" borderId="17" xfId="0" applyNumberFormat="1" applyFill="1" applyBorder="1" applyAlignment="1" applyProtection="1">
      <alignment horizontal="center" vertical="center"/>
      <protection locked="0" hidden="1"/>
    </xf>
    <xf numFmtId="1" fontId="0" fillId="2" borderId="15" xfId="0" applyNumberFormat="1" applyFill="1" applyBorder="1" applyAlignment="1" applyProtection="1">
      <alignment horizontal="center" vertical="center"/>
      <protection locked="0" hidden="1"/>
    </xf>
    <xf numFmtId="3" fontId="0" fillId="0" borderId="1" xfId="1" applyNumberFormat="1" applyFont="1" applyBorder="1"/>
    <xf numFmtId="3" fontId="3" fillId="0" borderId="0" xfId="1" applyNumberFormat="1" applyFont="1" applyBorder="1"/>
    <xf numFmtId="0" fontId="10" fillId="0" borderId="19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16" fillId="0" borderId="0" xfId="0" applyFont="1" applyAlignment="1"/>
    <xf numFmtId="0" fontId="0" fillId="0" borderId="14" xfId="0" applyBorder="1" applyAlignment="1">
      <alignment horizontal="left" vertical="center"/>
    </xf>
    <xf numFmtId="3" fontId="0" fillId="0" borderId="19" xfId="1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166" fontId="13" fillId="0" borderId="0" xfId="0" applyNumberFormat="1" applyFont="1" applyBorder="1" applyAlignment="1">
      <alignment vertical="center"/>
    </xf>
    <xf numFmtId="9" fontId="10" fillId="0" borderId="0" xfId="2" applyFont="1" applyBorder="1" applyAlignment="1">
      <alignment horizontal="center" vertical="center"/>
    </xf>
    <xf numFmtId="167" fontId="17" fillId="0" borderId="0" xfId="1" applyNumberFormat="1" applyFont="1"/>
    <xf numFmtId="0" fontId="13" fillId="0" borderId="0" xfId="0" applyFont="1" applyBorder="1" applyAlignment="1">
      <alignment vertical="center"/>
    </xf>
    <xf numFmtId="10" fontId="18" fillId="0" borderId="0" xfId="2" applyNumberFormat="1" applyFont="1" applyFill="1" applyBorder="1" applyAlignment="1">
      <alignment horizontal="center"/>
    </xf>
    <xf numFmtId="3" fontId="10" fillId="3" borderId="16" xfId="1" applyNumberFormat="1" applyFont="1" applyFill="1" applyBorder="1" applyAlignment="1" applyProtection="1">
      <alignment vertical="center"/>
      <protection locked="0" hidden="1"/>
    </xf>
    <xf numFmtId="0" fontId="6" fillId="3" borderId="0" xfId="0" applyFont="1" applyFill="1" applyAlignment="1">
      <alignment vertical="center"/>
    </xf>
    <xf numFmtId="0" fontId="0" fillId="3" borderId="0" xfId="0" applyFill="1" applyAlignment="1">
      <alignment vertical="center"/>
    </xf>
    <xf numFmtId="0" fontId="0" fillId="3" borderId="0" xfId="0" applyFill="1" applyAlignment="1">
      <alignment horizontal="center" vertical="center"/>
    </xf>
    <xf numFmtId="166" fontId="1" fillId="0" borderId="0" xfId="0" applyNumberFormat="1" applyFont="1" applyBorder="1" applyAlignment="1">
      <alignment vertical="center"/>
    </xf>
    <xf numFmtId="0" fontId="8" fillId="0" borderId="6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1" fillId="0" borderId="0" xfId="0" applyFont="1" applyAlignment="1">
      <alignment horizontal="left" wrapText="1"/>
    </xf>
    <xf numFmtId="0" fontId="13" fillId="0" borderId="0" xfId="0" applyFont="1" applyAlignment="1">
      <alignment horizontal="left" wrapText="1"/>
    </xf>
    <xf numFmtId="0" fontId="9" fillId="0" borderId="0" xfId="0" applyFont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left" wrapText="1"/>
    </xf>
    <xf numFmtId="9" fontId="5" fillId="0" borderId="0" xfId="0" applyNumberFormat="1" applyFont="1" applyBorder="1" applyAlignment="1">
      <alignment horizontal="center" vertical="center"/>
    </xf>
    <xf numFmtId="9" fontId="5" fillId="0" borderId="7" xfId="0" applyNumberFormat="1" applyFont="1" applyBorder="1" applyAlignment="1">
      <alignment horizontal="center" vertical="center"/>
    </xf>
    <xf numFmtId="0" fontId="7" fillId="0" borderId="7" xfId="0" applyFont="1" applyBorder="1" applyAlignment="1">
      <alignment horizontal="left" wrapText="1"/>
    </xf>
  </cellXfs>
  <cellStyles count="3">
    <cellStyle name="Komma" xfId="1" builtinId="3"/>
    <cellStyle name="Prozent" xfId="2" builtinId="5"/>
    <cellStyle name="Standard" xfId="0" builtinId="0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55"/>
  <sheetViews>
    <sheetView showGridLines="0" tabSelected="1" topLeftCell="A6" zoomScaleNormal="100" workbookViewId="0">
      <selection activeCell="R13" sqref="R13"/>
    </sheetView>
  </sheetViews>
  <sheetFormatPr baseColWidth="10" defaultRowHeight="12.75" x14ac:dyDescent="0.2"/>
  <cols>
    <col min="1" max="1" width="2.140625" style="10" customWidth="1"/>
    <col min="2" max="2" width="1.7109375" customWidth="1"/>
    <col min="3" max="3" width="3.85546875" customWidth="1"/>
    <col min="4" max="4" width="1.140625" customWidth="1"/>
    <col min="5" max="5" width="3.28515625" customWidth="1"/>
    <col min="6" max="6" width="3.85546875" customWidth="1"/>
    <col min="7" max="7" width="22.7109375" customWidth="1"/>
    <col min="8" max="8" width="3" style="1" customWidth="1"/>
    <col min="9" max="9" width="9.7109375" customWidth="1"/>
    <col min="10" max="10" width="4.5703125" customWidth="1"/>
    <col min="11" max="11" width="2.28515625" customWidth="1"/>
    <col min="12" max="12" width="3.85546875" customWidth="1"/>
    <col min="13" max="13" width="10.140625" style="47" customWidth="1"/>
    <col min="14" max="14" width="5.42578125" customWidth="1"/>
    <col min="15" max="15" width="9.7109375" customWidth="1"/>
    <col min="16" max="16" width="2.28515625" customWidth="1"/>
    <col min="17" max="17" width="3.140625" customWidth="1"/>
    <col min="18" max="18" width="10.7109375" style="47" customWidth="1"/>
    <col min="19" max="19" width="1.7109375" customWidth="1"/>
    <col min="20" max="20" width="3.7109375" customWidth="1"/>
    <col min="21" max="21" width="2.28515625" customWidth="1"/>
    <col min="22" max="22" width="11.42578125" style="10"/>
    <col min="26" max="26" width="3.140625" customWidth="1"/>
    <col min="27" max="27" width="0.85546875" customWidth="1"/>
  </cols>
  <sheetData>
    <row r="1" spans="1:22" s="10" customFormat="1" ht="7.5" customHeight="1" x14ac:dyDescent="0.2">
      <c r="H1" s="23"/>
      <c r="M1" s="46"/>
      <c r="R1" s="46"/>
    </row>
    <row r="2" spans="1:22" s="12" customFormat="1" ht="35.25" customHeight="1" x14ac:dyDescent="0.2">
      <c r="A2" s="19"/>
      <c r="C2" s="140" t="s">
        <v>48</v>
      </c>
      <c r="D2" s="140"/>
      <c r="E2" s="140"/>
      <c r="F2" s="141"/>
      <c r="G2" s="141"/>
      <c r="H2" s="142"/>
      <c r="I2" s="141"/>
      <c r="J2" s="141"/>
      <c r="K2" s="141"/>
      <c r="M2" s="39"/>
      <c r="R2" s="39"/>
      <c r="V2" s="19"/>
    </row>
    <row r="3" spans="1:22" ht="14.25" x14ac:dyDescent="0.2">
      <c r="B3" s="30"/>
      <c r="C3" s="30"/>
      <c r="D3" s="30"/>
      <c r="E3" s="30"/>
      <c r="F3" s="30"/>
      <c r="G3" s="30"/>
      <c r="H3" s="31"/>
      <c r="I3" s="30"/>
      <c r="J3" s="30"/>
      <c r="K3" s="30"/>
      <c r="L3" s="30"/>
      <c r="M3" s="40"/>
      <c r="N3" s="30"/>
      <c r="O3" s="30"/>
      <c r="P3" s="30"/>
      <c r="Q3" s="30"/>
      <c r="R3" s="40"/>
      <c r="S3" s="30"/>
      <c r="T3" s="30"/>
    </row>
    <row r="4" spans="1:22" ht="15" x14ac:dyDescent="0.25">
      <c r="B4" s="30"/>
      <c r="C4" s="83"/>
      <c r="D4" s="83"/>
      <c r="E4" s="83"/>
      <c r="F4" s="84"/>
      <c r="G4" s="84"/>
      <c r="H4" s="85"/>
      <c r="I4" s="84"/>
      <c r="J4" s="84"/>
      <c r="K4" s="84"/>
      <c r="L4" s="30"/>
      <c r="M4" s="40"/>
      <c r="N4" s="30"/>
      <c r="O4" s="30"/>
      <c r="P4" s="30"/>
      <c r="Q4" s="30"/>
      <c r="R4" s="40"/>
      <c r="S4" s="30"/>
      <c r="T4" s="30"/>
    </row>
    <row r="5" spans="1:22" ht="14.25" x14ac:dyDescent="0.2">
      <c r="B5" s="30"/>
      <c r="C5" s="30"/>
      <c r="D5" s="30"/>
      <c r="E5" s="30"/>
      <c r="F5" s="30"/>
      <c r="G5" s="30"/>
      <c r="H5" s="31"/>
      <c r="I5" s="30"/>
      <c r="J5" s="30"/>
      <c r="K5" s="30"/>
      <c r="L5" s="30"/>
      <c r="M5" s="40"/>
      <c r="N5" s="30"/>
      <c r="O5" s="30"/>
      <c r="P5" s="30"/>
      <c r="Q5" s="30"/>
      <c r="R5" s="40"/>
      <c r="S5" s="30"/>
      <c r="T5" s="30"/>
    </row>
    <row r="6" spans="1:22" ht="14.25" x14ac:dyDescent="0.2">
      <c r="B6" s="30"/>
      <c r="C6" s="30" t="s">
        <v>11</v>
      </c>
      <c r="D6" s="30"/>
      <c r="E6" s="30"/>
      <c r="F6" s="30"/>
      <c r="G6" s="30"/>
      <c r="H6" s="31"/>
      <c r="I6" s="30"/>
      <c r="J6" s="30"/>
      <c r="K6" s="30"/>
      <c r="L6" s="30" t="s">
        <v>1</v>
      </c>
      <c r="M6" s="136">
        <v>90000</v>
      </c>
      <c r="N6" s="30"/>
      <c r="O6" s="30"/>
      <c r="P6" s="30"/>
      <c r="Q6" s="30"/>
      <c r="R6" s="40"/>
      <c r="S6" s="30"/>
      <c r="T6" s="30"/>
    </row>
    <row r="7" spans="1:22" ht="14.25" x14ac:dyDescent="0.2">
      <c r="B7" s="30"/>
      <c r="C7" s="30" t="s">
        <v>27</v>
      </c>
      <c r="D7" s="30"/>
      <c r="E7" s="30"/>
      <c r="F7" s="30"/>
      <c r="G7" s="30"/>
      <c r="H7" s="31"/>
      <c r="I7" s="30"/>
      <c r="J7" s="30"/>
      <c r="K7" s="30"/>
      <c r="L7" s="30" t="s">
        <v>47</v>
      </c>
      <c r="M7" s="40"/>
      <c r="N7" s="30"/>
      <c r="O7" s="30"/>
      <c r="P7" s="30"/>
      <c r="Q7" s="30"/>
      <c r="R7" s="40"/>
      <c r="S7" s="30"/>
      <c r="T7" s="30"/>
    </row>
    <row r="8" spans="1:22" s="10" customFormat="1" ht="14.25" x14ac:dyDescent="0.2">
      <c r="B8" s="61"/>
      <c r="C8" s="58"/>
      <c r="D8" s="58"/>
      <c r="E8" s="58"/>
      <c r="F8" s="58"/>
      <c r="G8" s="58"/>
      <c r="H8" s="59"/>
      <c r="I8" s="58"/>
      <c r="J8" s="58"/>
      <c r="K8" s="58"/>
      <c r="L8" s="58"/>
      <c r="M8" s="60"/>
      <c r="N8" s="58"/>
      <c r="O8" s="58"/>
      <c r="P8" s="58"/>
      <c r="Q8" s="58"/>
      <c r="R8" s="60"/>
      <c r="S8" s="58"/>
      <c r="T8" s="61"/>
    </row>
    <row r="9" spans="1:22" s="10" customFormat="1" ht="14.25" x14ac:dyDescent="0.2">
      <c r="B9" s="61"/>
      <c r="C9" s="61"/>
      <c r="D9" s="61"/>
      <c r="E9" s="61"/>
      <c r="F9" s="61"/>
      <c r="G9" s="61"/>
      <c r="H9" s="62"/>
      <c r="I9" s="61"/>
      <c r="J9" s="61"/>
      <c r="K9" s="61"/>
      <c r="L9" s="61"/>
      <c r="M9" s="63"/>
      <c r="N9" s="61"/>
      <c r="O9" s="61"/>
      <c r="P9" s="61"/>
      <c r="Q9" s="61"/>
      <c r="R9" s="63"/>
      <c r="S9" s="61"/>
      <c r="T9" s="61"/>
    </row>
    <row r="10" spans="1:22" s="12" customFormat="1" ht="15.75" customHeight="1" x14ac:dyDescent="0.2">
      <c r="A10" s="19"/>
      <c r="B10" s="32"/>
      <c r="C10" s="133" t="s">
        <v>46</v>
      </c>
      <c r="D10" s="33"/>
      <c r="E10" s="33"/>
      <c r="F10" s="32"/>
      <c r="G10" s="32"/>
      <c r="H10" s="87"/>
      <c r="I10" s="36"/>
      <c r="J10" s="88"/>
      <c r="K10" s="36"/>
      <c r="L10" s="36"/>
      <c r="M10" s="89"/>
      <c r="N10" s="32"/>
      <c r="O10" s="32"/>
      <c r="P10" s="32"/>
      <c r="Q10" s="32"/>
      <c r="R10" s="41"/>
      <c r="S10" s="32"/>
      <c r="T10" s="32"/>
      <c r="V10" s="19"/>
    </row>
    <row r="11" spans="1:22" s="12" customFormat="1" ht="24" customHeight="1" x14ac:dyDescent="0.2">
      <c r="A11" s="19"/>
      <c r="B11" s="32"/>
      <c r="C11" s="130" t="s">
        <v>36</v>
      </c>
      <c r="D11" s="91"/>
      <c r="E11" s="91"/>
      <c r="F11" s="90"/>
      <c r="G11" s="90"/>
      <c r="H11" s="34"/>
      <c r="I11" s="32"/>
      <c r="J11" s="35"/>
      <c r="K11" s="32"/>
      <c r="L11" s="34"/>
      <c r="M11" s="41"/>
      <c r="N11" s="32"/>
      <c r="O11" s="32"/>
      <c r="P11" s="32"/>
      <c r="Q11" s="32"/>
      <c r="R11" s="41"/>
      <c r="S11" s="32"/>
      <c r="T11" s="32"/>
      <c r="V11" s="19"/>
    </row>
    <row r="12" spans="1:22" s="12" customFormat="1" ht="15.75" customHeight="1" thickBot="1" x14ac:dyDescent="0.25">
      <c r="A12" s="19"/>
      <c r="B12" s="32"/>
      <c r="C12" s="126" t="s">
        <v>44</v>
      </c>
      <c r="D12" s="126"/>
      <c r="E12" s="126"/>
      <c r="F12" s="32" t="s">
        <v>37</v>
      </c>
      <c r="G12" s="32"/>
      <c r="H12" s="34"/>
      <c r="I12" s="32"/>
      <c r="J12" s="35"/>
      <c r="K12" s="34"/>
      <c r="L12" s="34"/>
      <c r="M12" s="41"/>
      <c r="N12" s="32"/>
      <c r="O12" s="32"/>
      <c r="P12" s="34"/>
      <c r="Q12" s="101" t="s">
        <v>1</v>
      </c>
      <c r="R12" s="139"/>
      <c r="S12" s="32"/>
      <c r="T12" s="32"/>
      <c r="V12" s="19"/>
    </row>
    <row r="13" spans="1:22" s="12" customFormat="1" ht="15.75" customHeight="1" x14ac:dyDescent="0.2">
      <c r="A13" s="19"/>
      <c r="B13" s="32"/>
      <c r="C13" s="36"/>
      <c r="D13" s="36"/>
      <c r="E13" s="36"/>
      <c r="F13" s="32" t="s">
        <v>38</v>
      </c>
      <c r="G13" s="32"/>
      <c r="H13" s="57"/>
      <c r="I13" s="32"/>
      <c r="J13" s="35"/>
      <c r="K13" s="34"/>
      <c r="L13" s="34"/>
      <c r="M13" s="41"/>
      <c r="N13" s="32"/>
      <c r="O13" s="32"/>
      <c r="P13" s="96" t="s">
        <v>31</v>
      </c>
      <c r="Q13" s="100" t="s">
        <v>1</v>
      </c>
      <c r="R13" s="111"/>
      <c r="S13" s="32"/>
      <c r="T13" s="32"/>
      <c r="V13" s="19"/>
    </row>
    <row r="14" spans="1:22" s="12" customFormat="1" ht="15.75" customHeight="1" thickBot="1" x14ac:dyDescent="0.25">
      <c r="A14" s="19"/>
      <c r="B14" s="32"/>
      <c r="C14" s="126">
        <v>180</v>
      </c>
      <c r="D14" s="126"/>
      <c r="E14" s="126"/>
      <c r="F14" s="32" t="s">
        <v>14</v>
      </c>
      <c r="G14" s="32"/>
      <c r="H14" s="34"/>
      <c r="I14" s="32"/>
      <c r="J14" s="35"/>
      <c r="K14" s="96" t="s">
        <v>31</v>
      </c>
      <c r="L14" s="102" t="s">
        <v>1</v>
      </c>
      <c r="M14" s="105"/>
      <c r="N14" s="32"/>
      <c r="O14" s="32"/>
      <c r="P14" s="34"/>
      <c r="Q14" s="32"/>
      <c r="R14" s="108"/>
      <c r="S14" s="32"/>
      <c r="T14" s="32"/>
      <c r="V14" s="19"/>
    </row>
    <row r="15" spans="1:22" s="12" customFormat="1" ht="15.75" customHeight="1" thickBot="1" x14ac:dyDescent="0.25">
      <c r="A15" s="19"/>
      <c r="B15" s="32"/>
      <c r="C15" s="126">
        <v>182</v>
      </c>
      <c r="D15" s="126"/>
      <c r="E15" s="126"/>
      <c r="F15" s="32" t="s">
        <v>15</v>
      </c>
      <c r="G15" s="32"/>
      <c r="H15" s="34"/>
      <c r="I15" s="32"/>
      <c r="J15" s="35"/>
      <c r="K15" s="96" t="s">
        <v>31</v>
      </c>
      <c r="L15" s="103" t="s">
        <v>1</v>
      </c>
      <c r="M15" s="106"/>
      <c r="N15" s="32"/>
      <c r="O15" s="32"/>
      <c r="P15" s="34"/>
      <c r="Q15" s="32"/>
      <c r="R15" s="108"/>
      <c r="S15" s="32"/>
      <c r="T15" s="32"/>
      <c r="V15" s="19"/>
    </row>
    <row r="16" spans="1:22" s="12" customFormat="1" ht="16.5" customHeight="1" x14ac:dyDescent="0.2">
      <c r="A16" s="19"/>
      <c r="B16" s="32"/>
      <c r="C16" s="126" t="s">
        <v>39</v>
      </c>
      <c r="D16" s="126"/>
      <c r="E16" s="126"/>
      <c r="F16" s="32" t="s">
        <v>28</v>
      </c>
      <c r="G16" s="32"/>
      <c r="H16" s="34"/>
      <c r="I16" s="32"/>
      <c r="J16" s="35"/>
      <c r="K16" s="97" t="s">
        <v>31</v>
      </c>
      <c r="L16" s="55" t="s">
        <v>1</v>
      </c>
      <c r="M16" s="107"/>
      <c r="N16" s="32"/>
      <c r="O16" s="32"/>
      <c r="P16" s="34"/>
      <c r="Q16" s="32"/>
      <c r="R16" s="108"/>
      <c r="S16" s="32"/>
      <c r="T16" s="32"/>
      <c r="V16" s="19"/>
    </row>
    <row r="17" spans="1:27" s="12" customFormat="1" ht="15.75" customHeight="1" x14ac:dyDescent="0.2">
      <c r="A17" s="19"/>
      <c r="B17" s="32"/>
      <c r="C17" s="127"/>
      <c r="D17" s="127"/>
      <c r="E17" s="127"/>
      <c r="F17" s="32" t="s">
        <v>16</v>
      </c>
      <c r="G17" s="32"/>
      <c r="H17" s="34"/>
      <c r="I17" s="32"/>
      <c r="J17" s="35"/>
      <c r="K17" s="34"/>
      <c r="L17" s="34" t="s">
        <v>1</v>
      </c>
      <c r="M17" s="108">
        <f>SUM(M14:M16)</f>
        <v>0</v>
      </c>
      <c r="N17" s="32"/>
      <c r="O17" s="32"/>
      <c r="P17" s="34"/>
      <c r="Q17" s="32"/>
      <c r="R17" s="108"/>
      <c r="S17" s="32"/>
      <c r="T17" s="32"/>
      <c r="U17" s="19"/>
      <c r="V17" s="19"/>
      <c r="W17" s="19"/>
      <c r="X17" s="19"/>
      <c r="Y17" s="19"/>
      <c r="Z17" s="19"/>
    </row>
    <row r="18" spans="1:27" s="12" customFormat="1" ht="15.75" customHeight="1" thickBot="1" x14ac:dyDescent="0.25">
      <c r="A18" s="19"/>
      <c r="B18" s="32"/>
      <c r="C18" s="126">
        <v>246</v>
      </c>
      <c r="D18" s="126"/>
      <c r="E18" s="126"/>
      <c r="F18" s="32" t="s">
        <v>35</v>
      </c>
      <c r="G18" s="32"/>
      <c r="H18" s="34"/>
      <c r="I18" s="32"/>
      <c r="J18" s="35"/>
      <c r="K18" s="96" t="s">
        <v>32</v>
      </c>
      <c r="L18" s="102" t="s">
        <v>1</v>
      </c>
      <c r="M18" s="105"/>
      <c r="N18" s="32"/>
      <c r="O18" s="32"/>
      <c r="P18" s="34"/>
      <c r="Q18" s="32"/>
      <c r="R18" s="108"/>
      <c r="S18" s="32"/>
      <c r="T18" s="32"/>
      <c r="U18" s="19"/>
      <c r="V18" s="41"/>
      <c r="W18" s="19"/>
      <c r="X18" s="19"/>
      <c r="Y18" s="19"/>
      <c r="Z18" s="19"/>
    </row>
    <row r="19" spans="1:27" s="12" customFormat="1" ht="16.5" customHeight="1" x14ac:dyDescent="0.2">
      <c r="A19" s="19"/>
      <c r="B19" s="32"/>
      <c r="C19" s="126">
        <v>250</v>
      </c>
      <c r="D19" s="126"/>
      <c r="E19" s="126"/>
      <c r="F19" s="32" t="s">
        <v>17</v>
      </c>
      <c r="G19" s="32"/>
      <c r="H19" s="34"/>
      <c r="I19" s="32"/>
      <c r="J19" s="35"/>
      <c r="K19" s="97" t="s">
        <v>32</v>
      </c>
      <c r="L19" s="55" t="s">
        <v>1</v>
      </c>
      <c r="M19" s="107"/>
      <c r="N19" s="32"/>
      <c r="O19" s="32"/>
      <c r="P19" s="34"/>
      <c r="Q19" s="32"/>
      <c r="R19" s="108"/>
      <c r="S19" s="32"/>
      <c r="T19" s="32"/>
      <c r="U19" s="19"/>
      <c r="V19" s="19" t="s">
        <v>21</v>
      </c>
      <c r="W19" s="19"/>
      <c r="X19" s="19"/>
      <c r="Y19" s="19"/>
      <c r="Z19" s="19"/>
    </row>
    <row r="20" spans="1:27" s="12" customFormat="1" ht="15.75" customHeight="1" x14ac:dyDescent="0.2">
      <c r="A20" s="19"/>
      <c r="B20" s="32"/>
      <c r="C20" s="127"/>
      <c r="D20" s="127"/>
      <c r="E20" s="127"/>
      <c r="F20" s="32" t="s">
        <v>30</v>
      </c>
      <c r="G20" s="32"/>
      <c r="H20" s="34"/>
      <c r="I20" s="32"/>
      <c r="J20" s="35"/>
      <c r="K20" s="38"/>
      <c r="L20" s="38" t="s">
        <v>1</v>
      </c>
      <c r="M20" s="109">
        <f>M17-M18-M19</f>
        <v>0</v>
      </c>
      <c r="N20" s="32"/>
      <c r="O20" s="32"/>
      <c r="P20" s="34"/>
      <c r="Q20" s="32"/>
      <c r="R20" s="108"/>
      <c r="S20" s="32" t="s">
        <v>21</v>
      </c>
      <c r="T20" s="32"/>
      <c r="U20" s="19"/>
      <c r="V20" s="19"/>
      <c r="W20" s="19"/>
      <c r="X20" s="19"/>
      <c r="Y20" s="19"/>
      <c r="Z20" s="19"/>
    </row>
    <row r="21" spans="1:27" s="12" customFormat="1" ht="15.75" customHeight="1" x14ac:dyDescent="0.2">
      <c r="A21" s="19"/>
      <c r="B21" s="32"/>
      <c r="C21" s="127"/>
      <c r="D21" s="127"/>
      <c r="E21" s="127"/>
      <c r="F21" s="32" t="s">
        <v>29</v>
      </c>
      <c r="G21" s="32"/>
      <c r="H21" s="34"/>
      <c r="I21" s="32"/>
      <c r="J21" s="35"/>
      <c r="K21" s="34"/>
      <c r="L21" s="38"/>
      <c r="M21" s="109"/>
      <c r="N21" s="32"/>
      <c r="O21" s="32"/>
      <c r="P21" s="96" t="s">
        <v>31</v>
      </c>
      <c r="Q21" s="32" t="s">
        <v>1</v>
      </c>
      <c r="R21" s="108">
        <f>IF(M20&gt;=0,M20*1,0)</f>
        <v>0</v>
      </c>
      <c r="S21" s="32"/>
      <c r="T21" s="32"/>
      <c r="U21" s="19"/>
      <c r="V21" s="19"/>
      <c r="W21" s="19"/>
      <c r="X21" s="19"/>
      <c r="Y21" s="19"/>
      <c r="Z21" s="19"/>
    </row>
    <row r="22" spans="1:27" s="12" customFormat="1" ht="15.75" customHeight="1" thickBot="1" x14ac:dyDescent="0.25">
      <c r="A22" s="19"/>
      <c r="B22" s="32"/>
      <c r="C22" s="126" t="s">
        <v>43</v>
      </c>
      <c r="D22" s="126"/>
      <c r="E22" s="126"/>
      <c r="F22" s="32" t="s">
        <v>18</v>
      </c>
      <c r="G22" s="32"/>
      <c r="H22" s="34"/>
      <c r="I22" s="32"/>
      <c r="J22" s="35"/>
      <c r="K22" s="34"/>
      <c r="L22" s="38"/>
      <c r="M22" s="109"/>
      <c r="N22" s="32"/>
      <c r="O22" s="32"/>
      <c r="P22" s="96" t="s">
        <v>32</v>
      </c>
      <c r="Q22" s="101" t="s">
        <v>1</v>
      </c>
      <c r="R22" s="105"/>
      <c r="S22" s="32"/>
      <c r="T22" s="32"/>
      <c r="U22" s="19"/>
      <c r="V22" s="19"/>
      <c r="W22" s="19"/>
      <c r="X22" s="19"/>
      <c r="Y22" s="19"/>
      <c r="Z22" s="19"/>
    </row>
    <row r="23" spans="1:27" s="12" customFormat="1" ht="15.75" customHeight="1" thickBot="1" x14ac:dyDescent="0.25">
      <c r="A23" s="19"/>
      <c r="B23" s="32"/>
      <c r="C23" s="126" t="s">
        <v>40</v>
      </c>
      <c r="D23" s="126"/>
      <c r="E23" s="126"/>
      <c r="F23" s="32" t="s">
        <v>41</v>
      </c>
      <c r="G23" s="32"/>
      <c r="H23" s="34"/>
      <c r="I23" s="32"/>
      <c r="J23" s="35"/>
      <c r="K23" s="34"/>
      <c r="L23" s="38"/>
      <c r="M23" s="109"/>
      <c r="N23" s="32"/>
      <c r="O23" s="32"/>
      <c r="P23" s="96" t="s">
        <v>32</v>
      </c>
      <c r="Q23" s="101" t="s">
        <v>1</v>
      </c>
      <c r="R23" s="105"/>
      <c r="S23" s="32"/>
      <c r="T23" s="32"/>
      <c r="U23" s="19"/>
      <c r="V23" s="19"/>
      <c r="W23" s="19"/>
      <c r="X23" s="19"/>
      <c r="Y23" s="19"/>
      <c r="Z23" s="19"/>
    </row>
    <row r="24" spans="1:27" s="12" customFormat="1" ht="15.75" customHeight="1" thickBot="1" x14ac:dyDescent="0.25">
      <c r="A24" s="19"/>
      <c r="B24" s="32"/>
      <c r="C24" s="126" t="s">
        <v>33</v>
      </c>
      <c r="D24" s="126"/>
      <c r="E24" s="126"/>
      <c r="F24" s="32" t="s">
        <v>34</v>
      </c>
      <c r="G24" s="32"/>
      <c r="H24" s="34"/>
      <c r="I24" s="32"/>
      <c r="J24" s="35"/>
      <c r="K24" s="34"/>
      <c r="L24" s="38"/>
      <c r="M24" s="109"/>
      <c r="N24" s="32"/>
      <c r="O24" s="32"/>
      <c r="P24" s="96" t="s">
        <v>32</v>
      </c>
      <c r="Q24" s="104" t="s">
        <v>1</v>
      </c>
      <c r="R24" s="106"/>
      <c r="S24" s="32"/>
      <c r="T24" s="32"/>
      <c r="U24" s="19"/>
      <c r="V24" s="19"/>
      <c r="W24" s="19"/>
      <c r="X24" s="19"/>
      <c r="Y24" s="19"/>
      <c r="Z24" s="19"/>
    </row>
    <row r="25" spans="1:27" s="12" customFormat="1" ht="15.75" customHeight="1" thickBot="1" x14ac:dyDescent="0.25">
      <c r="A25" s="19"/>
      <c r="B25" s="37"/>
      <c r="C25" s="129">
        <v>344</v>
      </c>
      <c r="D25" s="129"/>
      <c r="E25" s="129"/>
      <c r="F25" s="37" t="s">
        <v>20</v>
      </c>
      <c r="G25" s="37"/>
      <c r="H25" s="38"/>
      <c r="I25" s="37"/>
      <c r="J25" s="52"/>
      <c r="K25" s="38"/>
      <c r="L25" s="38"/>
      <c r="M25" s="109"/>
      <c r="N25" s="37"/>
      <c r="O25" s="37"/>
      <c r="P25" s="96" t="s">
        <v>32</v>
      </c>
      <c r="Q25" s="104" t="s">
        <v>1</v>
      </c>
      <c r="R25" s="106"/>
      <c r="S25" s="37"/>
      <c r="T25" s="32"/>
      <c r="U25" s="19"/>
      <c r="V25" s="19"/>
      <c r="W25" s="19"/>
      <c r="X25" s="19"/>
      <c r="Y25" s="19"/>
      <c r="Z25" s="19"/>
    </row>
    <row r="26" spans="1:27" s="19" customFormat="1" ht="16.5" customHeight="1" x14ac:dyDescent="0.2">
      <c r="B26" s="37"/>
      <c r="C26" s="129">
        <v>346</v>
      </c>
      <c r="D26" s="129"/>
      <c r="E26" s="129"/>
      <c r="F26" s="37" t="s">
        <v>19</v>
      </c>
      <c r="G26" s="37"/>
      <c r="H26" s="38"/>
      <c r="I26" s="37"/>
      <c r="J26" s="52"/>
      <c r="K26" s="38"/>
      <c r="L26" s="38"/>
      <c r="M26" s="109"/>
      <c r="N26" s="37"/>
      <c r="O26" s="37"/>
      <c r="P26" s="99" t="s">
        <v>32</v>
      </c>
      <c r="Q26" s="54" t="s">
        <v>1</v>
      </c>
      <c r="R26" s="110"/>
      <c r="S26" s="37"/>
      <c r="T26" s="37"/>
    </row>
    <row r="27" spans="1:27" s="19" customFormat="1" ht="15.75" customHeight="1" x14ac:dyDescent="0.2">
      <c r="B27" s="37"/>
      <c r="C27" s="128"/>
      <c r="D27" s="128"/>
      <c r="E27" s="128"/>
      <c r="F27" s="49" t="s">
        <v>22</v>
      </c>
      <c r="G27" s="37"/>
      <c r="H27" s="38"/>
      <c r="I27" s="37"/>
      <c r="J27" s="52"/>
      <c r="K27" s="38"/>
      <c r="L27" s="38"/>
      <c r="M27" s="109"/>
      <c r="N27" s="37"/>
      <c r="O27" s="37"/>
      <c r="P27" s="98"/>
      <c r="Q27" s="82" t="s">
        <v>1</v>
      </c>
      <c r="R27" s="112">
        <f>IF(AA27&gt;=0,AA27*1,0)</f>
        <v>0</v>
      </c>
      <c r="S27" s="37"/>
      <c r="T27" s="37"/>
      <c r="AA27" s="112">
        <f>SUM(R12:R21)-R22-R23-R24-R25-R26</f>
        <v>0</v>
      </c>
    </row>
    <row r="28" spans="1:27" s="12" customFormat="1" ht="15.75" customHeight="1" x14ac:dyDescent="0.2">
      <c r="A28" s="19"/>
      <c r="B28" s="37"/>
      <c r="C28" s="129">
        <v>480</v>
      </c>
      <c r="D28" s="129"/>
      <c r="E28" s="129"/>
      <c r="F28" s="37" t="s">
        <v>23</v>
      </c>
      <c r="G28" s="37"/>
      <c r="H28" s="38"/>
      <c r="I28" s="37"/>
      <c r="J28" s="52"/>
      <c r="K28" s="38"/>
      <c r="L28" s="81" t="s">
        <v>1</v>
      </c>
      <c r="M28" s="110"/>
      <c r="N28" s="37"/>
      <c r="O28" s="37"/>
      <c r="P28" s="38"/>
      <c r="Q28" s="37"/>
      <c r="R28" s="109"/>
      <c r="S28" s="37"/>
      <c r="T28" s="32"/>
      <c r="U28" s="19"/>
      <c r="V28" s="19"/>
      <c r="W28" s="19"/>
      <c r="X28" s="19"/>
      <c r="Y28" s="19"/>
      <c r="Z28" s="19"/>
    </row>
    <row r="29" spans="1:27" s="12" customFormat="1" ht="15.75" customHeight="1" thickBot="1" x14ac:dyDescent="0.25">
      <c r="A29" s="19"/>
      <c r="B29" s="37"/>
      <c r="C29" s="49"/>
      <c r="D29" s="49"/>
      <c r="E29" s="49"/>
      <c r="F29" s="37" t="s">
        <v>24</v>
      </c>
      <c r="G29" s="37"/>
      <c r="H29" s="38"/>
      <c r="I29" s="37"/>
      <c r="J29" s="52"/>
      <c r="K29" s="38"/>
      <c r="L29" s="38"/>
      <c r="M29" s="42"/>
      <c r="N29" s="37"/>
      <c r="O29" s="135">
        <v>0.15</v>
      </c>
      <c r="P29" s="99" t="s">
        <v>31</v>
      </c>
      <c r="Q29" s="37" t="s">
        <v>1</v>
      </c>
      <c r="R29" s="113">
        <f>M28*O29</f>
        <v>0</v>
      </c>
      <c r="S29" s="37"/>
      <c r="T29" s="32"/>
      <c r="U29" s="19"/>
      <c r="V29" s="19"/>
      <c r="W29" s="19"/>
      <c r="X29" s="19"/>
      <c r="Y29" s="19"/>
      <c r="Z29" s="19"/>
    </row>
    <row r="30" spans="1:27" s="12" customFormat="1" ht="20.100000000000001" customHeight="1" thickBot="1" x14ac:dyDescent="0.25">
      <c r="A30" s="19"/>
      <c r="B30" s="37"/>
      <c r="C30" s="53"/>
      <c r="D30" s="53"/>
      <c r="E30" s="53"/>
      <c r="F30" s="50" t="s">
        <v>25</v>
      </c>
      <c r="G30" s="37"/>
      <c r="H30" s="38"/>
      <c r="I30" s="37"/>
      <c r="J30" s="52"/>
      <c r="K30" s="38"/>
      <c r="L30" s="38"/>
      <c r="M30" s="42"/>
      <c r="N30" s="37"/>
      <c r="O30" s="37"/>
      <c r="P30" s="95"/>
      <c r="Q30" s="94" t="s">
        <v>1</v>
      </c>
      <c r="R30" s="114">
        <f>SUM(R27:R29)</f>
        <v>0</v>
      </c>
      <c r="S30" s="125"/>
      <c r="T30" s="32"/>
      <c r="U30" s="19"/>
      <c r="V30" s="19"/>
      <c r="W30" s="19"/>
      <c r="X30" s="19"/>
      <c r="Y30" s="19"/>
      <c r="Z30" s="19"/>
    </row>
    <row r="31" spans="1:27" s="12" customFormat="1" ht="15.75" customHeight="1" x14ac:dyDescent="0.2">
      <c r="A31" s="19"/>
      <c r="B31" s="37"/>
      <c r="C31" s="53"/>
      <c r="D31" s="53"/>
      <c r="E31" s="53"/>
      <c r="F31" s="37"/>
      <c r="G31" s="37"/>
      <c r="H31" s="38"/>
      <c r="I31" s="37"/>
      <c r="J31" s="52"/>
      <c r="K31" s="38"/>
      <c r="L31" s="38"/>
      <c r="M31" s="42"/>
      <c r="N31" s="37"/>
      <c r="O31" s="37"/>
      <c r="P31" s="37"/>
      <c r="Q31" s="50"/>
      <c r="R31" s="42"/>
      <c r="S31" s="37"/>
      <c r="T31" s="32"/>
      <c r="U31" s="19"/>
      <c r="V31" s="19"/>
      <c r="W31" s="19"/>
      <c r="X31" s="19"/>
      <c r="Y31" s="19"/>
      <c r="Z31" s="19"/>
    </row>
    <row r="32" spans="1:27" ht="15.75" customHeight="1" thickBot="1" x14ac:dyDescent="0.25">
      <c r="M32" s="43"/>
      <c r="U32" s="10"/>
      <c r="W32" s="10"/>
      <c r="X32" s="10"/>
      <c r="Y32" s="10"/>
      <c r="Z32" s="10"/>
    </row>
    <row r="33" spans="1:23" ht="11.25" customHeight="1" x14ac:dyDescent="0.2">
      <c r="B33" s="64"/>
      <c r="C33" s="65"/>
      <c r="D33" s="65"/>
      <c r="E33" s="65"/>
      <c r="F33" s="65"/>
      <c r="G33" s="65"/>
      <c r="H33" s="66"/>
      <c r="I33" s="65"/>
      <c r="J33" s="65"/>
      <c r="K33" s="65"/>
      <c r="L33" s="65"/>
      <c r="M33" s="67"/>
      <c r="N33" s="65"/>
      <c r="O33" s="65"/>
      <c r="P33" s="65"/>
      <c r="Q33" s="65"/>
      <c r="R33" s="68"/>
      <c r="S33" s="65"/>
      <c r="T33" s="69"/>
    </row>
    <row r="34" spans="1:23" ht="15" x14ac:dyDescent="0.25">
      <c r="B34" s="144" t="s">
        <v>9</v>
      </c>
      <c r="C34" s="145"/>
      <c r="D34" s="145"/>
      <c r="E34" s="145"/>
      <c r="F34" s="145"/>
      <c r="G34" s="145"/>
      <c r="H34" s="145"/>
      <c r="I34" s="145"/>
      <c r="J34" s="145"/>
      <c r="K34" s="145"/>
      <c r="L34" s="145"/>
      <c r="M34" s="145"/>
      <c r="N34" s="145"/>
      <c r="O34" s="145"/>
      <c r="P34" s="145"/>
      <c r="Q34" s="145"/>
      <c r="R34" s="145"/>
      <c r="S34" s="145"/>
      <c r="T34" s="146"/>
    </row>
    <row r="35" spans="1:23" ht="12.75" customHeight="1" x14ac:dyDescent="0.25">
      <c r="B35" s="70"/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71"/>
    </row>
    <row r="36" spans="1:23" s="11" customFormat="1" ht="19.5" customHeight="1" x14ac:dyDescent="0.2">
      <c r="A36" s="16"/>
      <c r="B36" s="72"/>
      <c r="C36" s="150" t="s">
        <v>12</v>
      </c>
      <c r="D36" s="150"/>
      <c r="E36" s="150"/>
      <c r="F36" s="150"/>
      <c r="G36" s="150"/>
      <c r="H36" s="150" t="s">
        <v>3</v>
      </c>
      <c r="I36" s="150"/>
      <c r="J36" s="15"/>
      <c r="K36" s="16"/>
      <c r="L36" s="151" t="s">
        <v>8</v>
      </c>
      <c r="M36" s="151"/>
      <c r="N36" s="151"/>
      <c r="O36" s="16"/>
      <c r="P36" s="16"/>
      <c r="Q36" s="151" t="s">
        <v>2</v>
      </c>
      <c r="R36" s="151"/>
      <c r="S36" s="151"/>
      <c r="T36" s="154"/>
      <c r="V36" s="16"/>
    </row>
    <row r="37" spans="1:23" s="11" customFormat="1" ht="9.75" customHeight="1" x14ac:dyDescent="0.2">
      <c r="A37" s="16"/>
      <c r="B37" s="72"/>
      <c r="C37" s="14"/>
      <c r="D37" s="14"/>
      <c r="E37" s="14"/>
      <c r="F37" s="14"/>
      <c r="G37" s="14"/>
      <c r="H37" s="17"/>
      <c r="I37" s="17"/>
      <c r="J37" s="15"/>
      <c r="K37" s="16"/>
      <c r="L37" s="18"/>
      <c r="M37" s="44"/>
      <c r="N37" s="18"/>
      <c r="O37" s="16"/>
      <c r="P37" s="16"/>
      <c r="Q37" s="18"/>
      <c r="R37" s="44"/>
      <c r="S37" s="18"/>
      <c r="T37" s="73"/>
      <c r="V37" s="16"/>
    </row>
    <row r="38" spans="1:23" s="12" customFormat="1" ht="15" customHeight="1" thickBot="1" x14ac:dyDescent="0.25">
      <c r="A38" s="19"/>
      <c r="B38" s="74"/>
      <c r="C38" s="120"/>
      <c r="D38" s="19"/>
      <c r="E38" s="19" t="s">
        <v>0</v>
      </c>
      <c r="F38" s="19"/>
      <c r="G38" s="19"/>
      <c r="H38" s="20" t="s">
        <v>1</v>
      </c>
      <c r="I38" s="143">
        <v>3900</v>
      </c>
      <c r="J38" s="134"/>
      <c r="K38" s="19"/>
      <c r="L38" s="20" t="s">
        <v>1</v>
      </c>
      <c r="M38" s="115">
        <f>I38*C38</f>
        <v>0</v>
      </c>
      <c r="N38" s="21"/>
      <c r="O38" s="19"/>
      <c r="P38" s="19"/>
      <c r="Q38" s="19"/>
      <c r="R38" s="45"/>
      <c r="S38" s="19"/>
      <c r="T38" s="75"/>
      <c r="V38" s="19"/>
    </row>
    <row r="39" spans="1:23" s="12" customFormat="1" ht="15" customHeight="1" thickBot="1" x14ac:dyDescent="0.25">
      <c r="A39" s="19"/>
      <c r="B39" s="74"/>
      <c r="C39" s="121"/>
      <c r="D39" s="19"/>
      <c r="E39" s="19" t="s">
        <v>4</v>
      </c>
      <c r="F39" s="19"/>
      <c r="G39" s="19"/>
      <c r="H39" s="20" t="s">
        <v>1</v>
      </c>
      <c r="I39" s="143">
        <v>2568</v>
      </c>
      <c r="J39" s="134"/>
      <c r="K39" s="19"/>
      <c r="L39" s="20" t="s">
        <v>1</v>
      </c>
      <c r="M39" s="116">
        <f>I39*C39</f>
        <v>0</v>
      </c>
      <c r="N39" s="21"/>
      <c r="O39" s="19"/>
      <c r="P39" s="19"/>
      <c r="Q39" s="19"/>
      <c r="R39" s="45"/>
      <c r="S39" s="19"/>
      <c r="T39" s="75"/>
      <c r="V39" s="19"/>
    </row>
    <row r="40" spans="1:23" s="12" customFormat="1" ht="15" customHeight="1" thickBot="1" x14ac:dyDescent="0.25">
      <c r="A40" s="19"/>
      <c r="B40" s="74"/>
      <c r="C40" s="121"/>
      <c r="D40" s="19"/>
      <c r="E40" s="19" t="s">
        <v>5</v>
      </c>
      <c r="F40" s="19"/>
      <c r="G40" s="19"/>
      <c r="H40" s="20" t="s">
        <v>1</v>
      </c>
      <c r="I40" s="143">
        <v>2568</v>
      </c>
      <c r="J40" s="134"/>
      <c r="K40" s="19"/>
      <c r="L40" s="20" t="s">
        <v>1</v>
      </c>
      <c r="M40" s="116">
        <f>IF(M44&lt;=M6,I40*C40*0.5,I40*C40)</f>
        <v>0</v>
      </c>
      <c r="N40" s="22">
        <f>IF(M44&gt;M6,1*0,1*0.5)</f>
        <v>0.5</v>
      </c>
      <c r="O40" s="19"/>
      <c r="P40" s="19"/>
      <c r="Q40" s="19" t="s">
        <v>1</v>
      </c>
      <c r="R40" s="116">
        <f>IF(M44&lt;=M6,I40*C40*0.5,0)</f>
        <v>0</v>
      </c>
      <c r="S40" s="152">
        <f>IF(M44&gt;M6,1*0,1*0.5)</f>
        <v>0.5</v>
      </c>
      <c r="T40" s="153"/>
      <c r="V40" s="19"/>
    </row>
    <row r="41" spans="1:23" s="12" customFormat="1" ht="15" customHeight="1" x14ac:dyDescent="0.2">
      <c r="A41" s="19"/>
      <c r="B41" s="74"/>
      <c r="C41" s="122"/>
      <c r="D41" s="19"/>
      <c r="E41" s="137" t="s">
        <v>42</v>
      </c>
      <c r="F41" s="19"/>
      <c r="G41" s="19"/>
      <c r="H41" s="20" t="s">
        <v>1</v>
      </c>
      <c r="I41" s="143">
        <v>996</v>
      </c>
      <c r="J41" s="134"/>
      <c r="K41" s="19"/>
      <c r="L41" s="13" t="s">
        <v>1</v>
      </c>
      <c r="M41" s="117">
        <f>IF(M44&lt;=M6,I41*C41*0.2,I41*C41)</f>
        <v>0</v>
      </c>
      <c r="N41" s="22">
        <f>IF(M44&gt;M6,1*0,1*0.2)</f>
        <v>0.2</v>
      </c>
      <c r="O41" s="19"/>
      <c r="P41" s="19"/>
      <c r="Q41" s="19" t="s">
        <v>1</v>
      </c>
      <c r="R41" s="116">
        <f>IF(M44&lt;=M6,I41*C41*0.8,0)</f>
        <v>0</v>
      </c>
      <c r="S41" s="152">
        <f>IF(M44&gt;M6,1*0,1*0.8)</f>
        <v>0.8</v>
      </c>
      <c r="T41" s="153"/>
      <c r="V41" s="19"/>
      <c r="W41" s="19"/>
    </row>
    <row r="42" spans="1:23" ht="15" customHeight="1" x14ac:dyDescent="0.2">
      <c r="B42" s="70"/>
      <c r="C42" s="10"/>
      <c r="D42" s="10"/>
      <c r="E42" s="10"/>
      <c r="F42" s="10"/>
      <c r="G42" s="10"/>
      <c r="H42" s="23"/>
      <c r="I42" s="10"/>
      <c r="J42" s="10"/>
      <c r="K42" s="10"/>
      <c r="L42" s="24"/>
      <c r="M42" s="118"/>
      <c r="N42" s="8" t="s">
        <v>1</v>
      </c>
      <c r="O42" s="5">
        <f>SUM(M38:M41)</f>
        <v>0</v>
      </c>
      <c r="P42" s="5"/>
      <c r="Q42" s="25"/>
      <c r="R42" s="118"/>
      <c r="S42" s="10"/>
      <c r="T42" s="71"/>
    </row>
    <row r="43" spans="1:23" ht="9.75" customHeight="1" thickBot="1" x14ac:dyDescent="0.25">
      <c r="B43" s="70"/>
      <c r="C43" s="10"/>
      <c r="D43" s="10"/>
      <c r="E43" s="10"/>
      <c r="F43" s="10"/>
      <c r="G43" s="10"/>
      <c r="H43" s="23"/>
      <c r="I43" s="10"/>
      <c r="J43" s="10"/>
      <c r="K43" s="10"/>
      <c r="L43" s="24"/>
      <c r="M43" s="119"/>
      <c r="N43" s="3"/>
      <c r="O43" s="5"/>
      <c r="P43" s="3"/>
      <c r="Q43" s="25"/>
      <c r="R43" s="118"/>
      <c r="S43" s="10"/>
      <c r="T43" s="71"/>
    </row>
    <row r="44" spans="1:23" ht="18" customHeight="1" thickBot="1" x14ac:dyDescent="0.25">
      <c r="B44" s="70"/>
      <c r="C44" s="19" t="s">
        <v>6</v>
      </c>
      <c r="D44" s="10"/>
      <c r="E44" s="10"/>
      <c r="F44" s="10"/>
      <c r="G44" s="10"/>
      <c r="H44" s="23"/>
      <c r="I44" s="10"/>
      <c r="J44" s="10"/>
      <c r="K44" s="10"/>
      <c r="L44" s="131" t="s">
        <v>1</v>
      </c>
      <c r="M44" s="132">
        <f>R30</f>
        <v>0</v>
      </c>
      <c r="N44" s="93"/>
      <c r="O44" s="5"/>
      <c r="P44" s="3"/>
      <c r="Q44" s="25"/>
      <c r="R44" s="118"/>
      <c r="S44" s="10"/>
      <c r="T44" s="71"/>
    </row>
    <row r="45" spans="1:23" ht="15" customHeight="1" x14ac:dyDescent="0.2">
      <c r="B45" s="70"/>
      <c r="C45" s="10" t="s">
        <v>26</v>
      </c>
      <c r="D45" s="10"/>
      <c r="E45" s="10"/>
      <c r="F45" s="10"/>
      <c r="G45" s="10"/>
      <c r="H45" s="23"/>
      <c r="I45" s="138">
        <v>9.2499999999999999E-2</v>
      </c>
      <c r="J45" s="86" t="s">
        <v>7</v>
      </c>
      <c r="K45" s="26"/>
      <c r="L45" s="26"/>
      <c r="M45" s="46"/>
      <c r="N45" s="9" t="s">
        <v>1</v>
      </c>
      <c r="O45" s="4">
        <f>I45*M44*-1</f>
        <v>0</v>
      </c>
      <c r="P45" s="5"/>
      <c r="Q45" s="25"/>
      <c r="R45" s="118"/>
      <c r="S45" s="10"/>
      <c r="T45" s="71"/>
    </row>
    <row r="46" spans="1:23" ht="15" customHeight="1" x14ac:dyDescent="0.2">
      <c r="B46" s="70"/>
      <c r="C46" s="10"/>
      <c r="D46" s="10"/>
      <c r="E46" s="10"/>
      <c r="F46" s="10"/>
      <c r="G46" s="24"/>
      <c r="H46" s="27"/>
      <c r="I46" s="26"/>
      <c r="J46" s="26"/>
      <c r="K46" s="26"/>
      <c r="L46" s="26"/>
      <c r="M46" s="46"/>
      <c r="N46" s="10"/>
      <c r="O46" s="2"/>
      <c r="P46" s="2"/>
      <c r="Q46" s="6" t="s">
        <v>1</v>
      </c>
      <c r="R46" s="123">
        <f>IF(SUM(O42:O45)&gt;0,SUM(O42:O45),0)</f>
        <v>0</v>
      </c>
      <c r="S46" s="10"/>
      <c r="T46" s="71"/>
    </row>
    <row r="47" spans="1:23" x14ac:dyDescent="0.2">
      <c r="B47" s="70"/>
      <c r="C47" s="10"/>
      <c r="D47" s="10"/>
      <c r="E47" s="10"/>
      <c r="F47" s="10"/>
      <c r="G47" s="10"/>
      <c r="H47" s="23"/>
      <c r="I47" s="10"/>
      <c r="J47" s="10"/>
      <c r="K47" s="10"/>
      <c r="L47" s="10"/>
      <c r="M47" s="46"/>
      <c r="N47" s="10"/>
      <c r="O47" s="10"/>
      <c r="P47" s="10"/>
      <c r="Q47" s="25"/>
      <c r="R47" s="118"/>
      <c r="S47" s="10"/>
      <c r="T47" s="71"/>
    </row>
    <row r="48" spans="1:23" ht="15" customHeight="1" x14ac:dyDescent="0.2">
      <c r="B48" s="70"/>
      <c r="C48" s="10"/>
      <c r="D48" s="10"/>
      <c r="E48" s="10"/>
      <c r="F48" s="10"/>
      <c r="G48" s="56"/>
      <c r="H48" s="23"/>
      <c r="I48" s="28" t="s">
        <v>10</v>
      </c>
      <c r="J48" s="10"/>
      <c r="K48" s="28"/>
      <c r="L48" s="10"/>
      <c r="M48" s="46"/>
      <c r="N48" s="10"/>
      <c r="O48" s="10"/>
      <c r="P48" s="10"/>
      <c r="Q48" s="51" t="s">
        <v>1</v>
      </c>
      <c r="R48" s="124">
        <f>SUM(R40:R46)*1</f>
        <v>0</v>
      </c>
      <c r="S48" s="10"/>
      <c r="T48" s="71"/>
    </row>
    <row r="49" spans="2:21" ht="13.5" thickBot="1" x14ac:dyDescent="0.25">
      <c r="B49" s="70"/>
      <c r="C49" s="10"/>
      <c r="D49" s="10"/>
      <c r="E49" s="10"/>
      <c r="F49" s="10"/>
      <c r="G49" s="10"/>
      <c r="H49" s="23"/>
      <c r="I49" s="28"/>
      <c r="J49" s="10"/>
      <c r="K49" s="28"/>
      <c r="L49" s="10"/>
      <c r="M49" s="46"/>
      <c r="N49" s="10"/>
      <c r="O49" s="10"/>
      <c r="P49" s="10"/>
      <c r="Q49" s="7"/>
      <c r="R49" s="48"/>
      <c r="S49" s="10"/>
      <c r="T49" s="71"/>
    </row>
    <row r="50" spans="2:21" ht="16.5" customHeight="1" thickTop="1" thickBot="1" x14ac:dyDescent="0.25">
      <c r="B50" s="76"/>
      <c r="C50" s="77"/>
      <c r="D50" s="77"/>
      <c r="E50" s="77"/>
      <c r="F50" s="77"/>
      <c r="G50" s="77"/>
      <c r="H50" s="78"/>
      <c r="I50" s="77"/>
      <c r="J50" s="77"/>
      <c r="K50" s="77"/>
      <c r="L50" s="77"/>
      <c r="M50" s="79"/>
      <c r="N50" s="77"/>
      <c r="O50" s="77"/>
      <c r="P50" s="77"/>
      <c r="Q50" s="77"/>
      <c r="R50" s="79"/>
      <c r="S50" s="77"/>
      <c r="T50" s="80"/>
    </row>
    <row r="51" spans="2:21" ht="17.25" customHeight="1" x14ac:dyDescent="0.2">
      <c r="B51" s="10"/>
      <c r="C51" s="10"/>
      <c r="D51" s="10"/>
      <c r="E51" s="10"/>
      <c r="F51" s="10"/>
      <c r="G51" s="10"/>
      <c r="H51" s="23"/>
      <c r="I51" s="10"/>
      <c r="J51" s="10"/>
      <c r="K51" s="10"/>
      <c r="L51" s="10"/>
      <c r="M51" s="46"/>
      <c r="N51" s="10"/>
      <c r="O51" s="10"/>
      <c r="P51" s="10"/>
      <c r="Q51" s="10"/>
      <c r="R51" s="46"/>
      <c r="S51" s="10"/>
      <c r="T51" s="10"/>
      <c r="U51" s="10"/>
    </row>
    <row r="53" spans="2:21" ht="27.75" customHeight="1" x14ac:dyDescent="0.2">
      <c r="B53" s="29" t="s">
        <v>13</v>
      </c>
      <c r="C53" s="147" t="s">
        <v>45</v>
      </c>
      <c r="D53" s="148"/>
      <c r="E53" s="148"/>
      <c r="F53" s="149"/>
      <c r="G53" s="149"/>
      <c r="H53" s="149"/>
      <c r="I53" s="149"/>
      <c r="J53" s="149"/>
      <c r="K53" s="149"/>
      <c r="L53" s="149"/>
      <c r="M53" s="149"/>
      <c r="N53" s="149"/>
      <c r="O53" s="149"/>
      <c r="P53" s="149"/>
      <c r="Q53" s="149"/>
      <c r="R53" s="149"/>
    </row>
    <row r="55" spans="2:21" x14ac:dyDescent="0.2">
      <c r="B55" s="10"/>
      <c r="C55" s="10"/>
      <c r="D55" s="10"/>
      <c r="E55" s="10"/>
      <c r="F55" s="10"/>
      <c r="G55" s="10"/>
      <c r="H55" s="23"/>
      <c r="I55" s="10"/>
      <c r="J55" s="10"/>
      <c r="K55" s="10"/>
      <c r="L55" s="10"/>
      <c r="M55" s="46"/>
      <c r="N55" s="10"/>
      <c r="O55" s="10"/>
      <c r="P55" s="10"/>
      <c r="Q55" s="10"/>
      <c r="R55" s="46"/>
      <c r="S55" s="10"/>
      <c r="T55" s="10"/>
      <c r="U55" s="10"/>
    </row>
  </sheetData>
  <sheetProtection algorithmName="SHA-512" hashValue="lfpQfI8eFE1pojXVo1z8oPfZ0TKDuCMA8dqP753BVpGIZc1DMhe5zrSJ6eFVYtW/yP4Wd4SH0K/8HMBUbT5lrA==" saltValue="59JiDPzFy4DqEmPwrSXSEg==" spinCount="100000" sheet="1" selectLockedCells="1"/>
  <mergeCells count="8">
    <mergeCell ref="B34:T34"/>
    <mergeCell ref="C53:R53"/>
    <mergeCell ref="H36:I36"/>
    <mergeCell ref="L36:N36"/>
    <mergeCell ref="C36:G36"/>
    <mergeCell ref="S40:T40"/>
    <mergeCell ref="S41:T41"/>
    <mergeCell ref="Q36:T36"/>
  </mergeCells>
  <phoneticPr fontId="2" type="noConversion"/>
  <conditionalFormatting sqref="N40:N41 S40:S41">
    <cfRule type="cellIs" dxfId="0" priority="1" stopIfTrue="1" operator="equal">
      <formula>0</formula>
    </cfRule>
  </conditionalFormatting>
  <pageMargins left="0.57999999999999996" right="0.23622047244094491" top="0.39" bottom="0.55118110236220474" header="0.39" footer="0.19685039370078741"/>
  <pageSetup paperSize="9" scale="87" orientation="portrait" r:id="rId1"/>
  <headerFooter alignWithMargins="0">
    <oddFooter>&amp;LAmt für Gesundheit Uri&amp;R&amp;D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Berechnungsformular</vt:lpstr>
      <vt:lpstr>Berechnungsformular!Druckbereich</vt:lpstr>
    </vt:vector>
  </TitlesOfParts>
  <Company>Kantonale Verwaltung Uri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Beat Planzer / GSUD</dc:creator>
  <cp:lastModifiedBy>Malnati Heidi</cp:lastModifiedBy>
  <cp:lastPrinted>2014-01-03T12:25:57Z</cp:lastPrinted>
  <dcterms:created xsi:type="dcterms:W3CDTF">2005-12-14T13:09:20Z</dcterms:created>
  <dcterms:modified xsi:type="dcterms:W3CDTF">2023-11-29T16:16:26Z</dcterms:modified>
</cp:coreProperties>
</file>